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697\OneDrive\Υπολογιστής\"/>
    </mc:Choice>
  </mc:AlternateContent>
  <xr:revisionPtr revIDLastSave="0" documentId="13_ncr:1_{A9CC3406-6FB0-480C-BF66-E936BA7C53EE}" xr6:coauthVersionLast="47" xr6:coauthVersionMax="47" xr10:uidLastSave="{00000000-0000-0000-0000-000000000000}"/>
  <bookViews>
    <workbookView xWindow="-108" yWindow="-108" windowWidth="23256" windowHeight="12456" xr2:uid="{9B358E3A-3B76-430B-84BE-0FD5FC232BD2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F24" i="1" s="1"/>
  <c r="E25" i="1"/>
  <c r="E24" i="1"/>
  <c r="E23" i="1"/>
  <c r="E21" i="1"/>
  <c r="E12" i="1"/>
  <c r="B17" i="1"/>
  <c r="B18" i="1" s="1"/>
  <c r="B15" i="1"/>
  <c r="B7" i="1"/>
  <c r="B8" i="1" s="1"/>
  <c r="E3" i="1"/>
  <c r="E4" i="1"/>
  <c r="E2" i="1"/>
</calcChain>
</file>

<file path=xl/sharedStrings.xml><?xml version="1.0" encoding="utf-8"?>
<sst xmlns="http://schemas.openxmlformats.org/spreadsheetml/2006/main" count="30" uniqueCount="22">
  <si>
    <t>ΠΩΛΗΣΕΙΣ</t>
  </si>
  <si>
    <t>ΕΞΟΔΑ ΔΙΑΘΕΣΗΣ</t>
  </si>
  <si>
    <t>ΚΕΡΔΗ/ΖΗΜΙΕΣ ΠΡΟ ΦΟΡΩΝ</t>
  </si>
  <si>
    <t>ΚΟΣΤΟΣ ΠΩΛΗΘΕΝΤΩΝ</t>
  </si>
  <si>
    <t>ΜΙΚΤΑ ΚΕΡΔΗ</t>
  </si>
  <si>
    <t>ΜΙΚΤΟ ΠΕΡΙΘΩΡΙΟ ΚΕΡΔΟΥΣ</t>
  </si>
  <si>
    <t>ΑΡΧΙΚΟ ΑΠΟΘΕΜΑ</t>
  </si>
  <si>
    <t>ΑΓΟΡΕΣ</t>
  </si>
  <si>
    <t>ΤΕΛΙΚΟ ΑΠΟΘΕΜΑ</t>
  </si>
  <si>
    <t>ΜΙΚΤΟ ΚΕΡΔΟΣ</t>
  </si>
  <si>
    <t>ΑΛΛΑ ΕΣΟΔΑ ΕΚΜΕΤΑΛΛΕΥΣΗΣ</t>
  </si>
  <si>
    <t>ΕΞΟΔΑ ΔΙΟΙΚΗΣΗΣ</t>
  </si>
  <si>
    <t>ΠΙΣΤΩΤΙΚΟΙ ΤΟΚΟΙ</t>
  </si>
  <si>
    <t>ΛΟΙΠΑ ΕΣΟΔΑ</t>
  </si>
  <si>
    <t>ΛΟΙΠΑ ΕΞΟΔΑ</t>
  </si>
  <si>
    <t>ΑΠΟΣΒΕΣΕΙΣ</t>
  </si>
  <si>
    <t>ΜΙΚΤΟ ΑΠΟΤΕΛΕΣΜΑ</t>
  </si>
  <si>
    <t>ΕΞΟΔΑ ΔΙΟΙΚΗΣΗΣ &amp; ΛΕΙΤΟΥΡΓΙΑΣ/ΠΩΛΗΣΕΙΣ</t>
  </si>
  <si>
    <t>ΛΕΙΤΟΥΡΓΙΚΑ ΚΕΡΔΗ</t>
  </si>
  <si>
    <t>ΧΡΕΩΣΤΙΚΟΙ ΤΟΚΟΙ &amp; ΣΥΝΑΦΗ ΕΞΟΔΑ</t>
  </si>
  <si>
    <t>EBITDA</t>
  </si>
  <si>
    <t>ΚΟΣΤΟΣ ΛΕΙΤΟΥΡΓΙΑΣ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</si>
</sst>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%"/>
  </numFmts>
  <fonts count="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Aptos"/>
      <family val="2"/>
    </font>
    <font>
      <b/>
      <i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" fontId="2" fillId="0" borderId="0" xfId="1" applyNumberFormat="1" applyFont="1"/>
    <xf numFmtId="10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10" fontId="3" fillId="0" borderId="0" xfId="1" applyNumberFormat="1" applyFont="1"/>
    <xf numFmtId="4" fontId="2" fillId="0" borderId="0" xfId="0" applyNumberFormat="1" applyFont="1"/>
    <xf numFmtId="164" fontId="2" fillId="0" borderId="0" xfId="1" applyNumberFormat="1" applyFont="1"/>
  </cellXfs>
  <cellStyles count="2">
    <cellStyle name="Κανονικό" xfId="0" builtinId="0"/>
    <cellStyle name="Ποσοστό" xfId="1" builtinId="5"/>
  </cellStyles>
  <dxfs count="0"/>
  <tableStyles count="1" defaultTableStyle="TableStyleMedium2" defaultPivotStyle="PivotStyleLight16">
    <tableStyle name="Invisible" pivot="0" table="0" count="0" xr9:uid="{79C4A0E5-1492-4060-8B5B-3B96665B0E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985D-E83B-40B5-8D17-66424700A611}">
  <dimension ref="A1:F26"/>
  <sheetViews>
    <sheetView tabSelected="1" topLeftCell="A7" workbookViewId="0">
      <selection activeCell="E26" sqref="E26"/>
    </sheetView>
  </sheetViews>
  <sheetFormatPr defaultRowHeight="14.4" x14ac:dyDescent="0.3"/>
  <cols>
    <col min="1" max="1" width="27.77734375" style="1" bestFit="1" customWidth="1"/>
    <col min="2" max="2" width="11.6640625" style="1" bestFit="1" customWidth="1"/>
    <col min="3" max="3" width="11" style="1" bestFit="1" customWidth="1"/>
    <col min="4" max="4" width="41.44140625" style="1" bestFit="1" customWidth="1"/>
    <col min="5" max="5" width="11" style="1" bestFit="1" customWidth="1"/>
    <col min="6" max="6" width="9.88671875" style="1" bestFit="1" customWidth="1"/>
    <col min="7" max="16384" width="8.88671875" style="1"/>
  </cols>
  <sheetData>
    <row r="1" spans="1:5" x14ac:dyDescent="0.3">
      <c r="B1" s="1">
        <v>2017</v>
      </c>
      <c r="C1" s="1">
        <v>2018</v>
      </c>
    </row>
    <row r="2" spans="1:5" x14ac:dyDescent="0.3">
      <c r="A2" s="1" t="s">
        <v>0</v>
      </c>
      <c r="B2" s="2">
        <v>1930</v>
      </c>
      <c r="C2" s="2">
        <v>1200</v>
      </c>
      <c r="E2" s="3">
        <f>(C2-B2)/B2</f>
        <v>-0.37823834196891193</v>
      </c>
    </row>
    <row r="3" spans="1:5" x14ac:dyDescent="0.3">
      <c r="A3" s="1" t="s">
        <v>1</v>
      </c>
      <c r="B3" s="2">
        <v>300000</v>
      </c>
      <c r="C3" s="2">
        <v>320000</v>
      </c>
      <c r="E3" s="3">
        <f t="shared" ref="E3:E4" si="0">(C3-B3)/B3</f>
        <v>6.6666666666666666E-2</v>
      </c>
    </row>
    <row r="4" spans="1:5" x14ac:dyDescent="0.3">
      <c r="A4" s="1" t="s">
        <v>2</v>
      </c>
      <c r="B4" s="2">
        <v>180000</v>
      </c>
      <c r="C4" s="2">
        <v>96000</v>
      </c>
      <c r="E4" s="3">
        <f t="shared" si="0"/>
        <v>-0.46666666666666667</v>
      </c>
    </row>
    <row r="5" spans="1:5" x14ac:dyDescent="0.3">
      <c r="A5" s="1" t="s">
        <v>0</v>
      </c>
      <c r="B5" s="2">
        <v>180000</v>
      </c>
    </row>
    <row r="6" spans="1:5" x14ac:dyDescent="0.3">
      <c r="A6" s="1" t="s">
        <v>3</v>
      </c>
      <c r="B6" s="2">
        <v>-120000</v>
      </c>
    </row>
    <row r="7" spans="1:5" x14ac:dyDescent="0.3">
      <c r="A7" s="4" t="s">
        <v>4</v>
      </c>
      <c r="B7" s="5">
        <f>B5+B6</f>
        <v>60000</v>
      </c>
    </row>
    <row r="8" spans="1:5" x14ac:dyDescent="0.3">
      <c r="A8" s="4" t="s">
        <v>5</v>
      </c>
      <c r="B8" s="6">
        <f>B7/B5</f>
        <v>0.33333333333333331</v>
      </c>
    </row>
    <row r="10" spans="1:5" x14ac:dyDescent="0.3">
      <c r="A10" s="4" t="s">
        <v>0</v>
      </c>
      <c r="B10" s="5">
        <v>4100</v>
      </c>
      <c r="D10" s="1" t="s">
        <v>0</v>
      </c>
      <c r="E10" s="7">
        <v>120000</v>
      </c>
    </row>
    <row r="11" spans="1:5" x14ac:dyDescent="0.3">
      <c r="A11" s="4"/>
      <c r="B11" s="4"/>
      <c r="D11" s="1" t="s">
        <v>3</v>
      </c>
      <c r="E11" s="7">
        <v>86000</v>
      </c>
    </row>
    <row r="12" spans="1:5" x14ac:dyDescent="0.3">
      <c r="A12" s="1" t="s">
        <v>6</v>
      </c>
      <c r="B12" s="7">
        <v>1420</v>
      </c>
      <c r="D12" s="4" t="s">
        <v>16</v>
      </c>
      <c r="E12" s="5">
        <f>E10-E11</f>
        <v>34000</v>
      </c>
    </row>
    <row r="13" spans="1:5" x14ac:dyDescent="0.3">
      <c r="A13" s="1" t="s">
        <v>7</v>
      </c>
      <c r="B13" s="7">
        <v>2130</v>
      </c>
      <c r="D13" s="1" t="s">
        <v>10</v>
      </c>
      <c r="E13" s="7">
        <v>16000</v>
      </c>
    </row>
    <row r="14" spans="1:5" x14ac:dyDescent="0.3">
      <c r="A14" s="1" t="s">
        <v>8</v>
      </c>
      <c r="B14" s="7">
        <v>960</v>
      </c>
      <c r="D14" s="1" t="s">
        <v>11</v>
      </c>
      <c r="E14" s="7">
        <v>-4000</v>
      </c>
    </row>
    <row r="15" spans="1:5" x14ac:dyDescent="0.3">
      <c r="A15" s="4" t="s">
        <v>3</v>
      </c>
      <c r="B15" s="5">
        <f>B12+B13-B14</f>
        <v>2590</v>
      </c>
      <c r="D15" s="1" t="s">
        <v>1</v>
      </c>
      <c r="E15" s="7">
        <v>-6000</v>
      </c>
    </row>
    <row r="16" spans="1:5" x14ac:dyDescent="0.3">
      <c r="A16" s="4"/>
      <c r="B16" s="5"/>
      <c r="D16" s="1" t="s">
        <v>12</v>
      </c>
      <c r="E16" s="7">
        <v>4500</v>
      </c>
    </row>
    <row r="17" spans="1:6" x14ac:dyDescent="0.3">
      <c r="A17" s="4" t="s">
        <v>9</v>
      </c>
      <c r="B17" s="5">
        <f>B10-B15</f>
        <v>1510</v>
      </c>
      <c r="D17" s="1" t="s">
        <v>13</v>
      </c>
      <c r="E17" s="7">
        <v>2600</v>
      </c>
    </row>
    <row r="18" spans="1:6" x14ac:dyDescent="0.3">
      <c r="A18" s="4" t="s">
        <v>5</v>
      </c>
      <c r="B18" s="6">
        <f>B17/B10</f>
        <v>0.36829268292682926</v>
      </c>
      <c r="D18" s="1" t="s">
        <v>14</v>
      </c>
      <c r="E18" s="7">
        <v>-1800</v>
      </c>
    </row>
    <row r="19" spans="1:6" x14ac:dyDescent="0.3">
      <c r="D19" s="1" t="s">
        <v>15</v>
      </c>
      <c r="E19" s="7">
        <v>-7000</v>
      </c>
    </row>
    <row r="20" spans="1:6" x14ac:dyDescent="0.3">
      <c r="D20" s="1" t="s">
        <v>19</v>
      </c>
      <c r="E20" s="7">
        <v>-3000</v>
      </c>
    </row>
    <row r="21" spans="1:6" x14ac:dyDescent="0.3">
      <c r="D21" s="4" t="s">
        <v>2</v>
      </c>
      <c r="E21" s="5">
        <f>SUM(E12:E20)</f>
        <v>35300</v>
      </c>
    </row>
    <row r="23" spans="1:6" x14ac:dyDescent="0.3">
      <c r="D23" s="1" t="s">
        <v>17</v>
      </c>
      <c r="E23" s="8">
        <f>ABS(E14+E15)/E10</f>
        <v>8.3333333333333329E-2</v>
      </c>
    </row>
    <row r="24" spans="1:6" x14ac:dyDescent="0.3">
      <c r="D24" s="1" t="s">
        <v>18</v>
      </c>
      <c r="E24" s="7">
        <f>E11+E13+E14+E15+E16+E17+E18+E19+E20</f>
        <v>87300</v>
      </c>
      <c r="F24" s="7">
        <f>E26+E18+E19+E20</f>
        <v>33500</v>
      </c>
    </row>
    <row r="25" spans="1:6" x14ac:dyDescent="0.3">
      <c r="D25" s="1" t="s">
        <v>21</v>
      </c>
      <c r="E25" s="7">
        <f>ABS(E14+E15)</f>
        <v>10000</v>
      </c>
    </row>
    <row r="26" spans="1:6" x14ac:dyDescent="0.3">
      <c r="D26" s="1" t="s">
        <v>20</v>
      </c>
      <c r="E26" s="7">
        <f>E21+ABS(E19)+ABS(E20)</f>
        <v>45300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ΙΩΑΝΝΗΣ ΣΚΟΥΛΑΣ</dc:creator>
  <cp:lastModifiedBy>ΙΩΑΝΝΗΣ ΣΚΟΥΛΑΣ</cp:lastModifiedBy>
  <dcterms:created xsi:type="dcterms:W3CDTF">2024-11-24T16:53:42Z</dcterms:created>
  <dcterms:modified xsi:type="dcterms:W3CDTF">2024-11-24T22:15:59Z</dcterms:modified>
</cp:coreProperties>
</file>